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Анализ доходов" sheetId="1" r:id="rId1"/>
  </sheets>
  <definedNames>
    <definedName name="LAST_CELL" localSheetId="0">'Анализ доходов'!#REF!</definedName>
  </definedNames>
  <calcPr fullCalcOnLoad="1" refMode="R1C1"/>
</workbook>
</file>

<file path=xl/sharedStrings.xml><?xml version="1.0" encoding="utf-8"?>
<sst xmlns="http://schemas.openxmlformats.org/spreadsheetml/2006/main" count="161" uniqueCount="159">
  <si>
    <t>Наименование</t>
  </si>
  <si>
    <t>КД</t>
  </si>
  <si>
    <t>НАЛОГОВЫЕ И НЕНАЛОГОВЫЕ ДОХОДЫ</t>
  </si>
  <si>
    <t>000.1.00.00000.00.0000.000</t>
  </si>
  <si>
    <t>НАЛОГИ НА ПРИБЫЛЬ, ДОХОДЫ</t>
  </si>
  <si>
    <t>000.1.01.00000.00.0000.000</t>
  </si>
  <si>
    <t>Налог на доходы физических лиц</t>
  </si>
  <si>
    <t>000.1.01.02000.01.0000.110</t>
  </si>
  <si>
    <t>НАЛОГИ НА СОВОКУПНЫЙ ДОХОД</t>
  </si>
  <si>
    <t>000.1.05.00000.00.0000.000</t>
  </si>
  <si>
    <t>Налог, взимаемый в связи с применением упрощенной системы налогообложения</t>
  </si>
  <si>
    <t>000.1.05.01000.00.0000.110</t>
  </si>
  <si>
    <t>Единый налог на вмененный доход для отдельных видов деятельности</t>
  </si>
  <si>
    <t>000.1.05.02000.02.0000.110</t>
  </si>
  <si>
    <t>Единый сельскохозяйственный налог</t>
  </si>
  <si>
    <t>000.1.05.03000.01.0000.110</t>
  </si>
  <si>
    <t>Налог, взимаемый в связи с применением патентной системы налогообложения</t>
  </si>
  <si>
    <t>000.1.05.04000.02.0000.110</t>
  </si>
  <si>
    <t>ГОСУДАРСТВЕННАЯ ПОШЛИНА</t>
  </si>
  <si>
    <t>000.1.08.00000.00.0000.000</t>
  </si>
  <si>
    <t>ДОХОДЫ ОТ ИСПОЛЬЗОВАНИЯ ИМУЩЕСТВА, НАХОДЯЩЕГОСЯ В ГОСУДАРСТВЕННОЙ И МУНИЦИПАЛЬНОЙ СОБСТВЕННОСТИ</t>
  </si>
  <si>
    <t>000.1.11.00000.00.0000.000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</si>
  <si>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</si>
  <si>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902.1.11.05013.05.0000.120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</si>
  <si>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</si>
  <si>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902.1.11.05013.13.0000.120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</si>
  <si>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</si>
  <si>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902.1.11.05035.05.0000.120</t>
  </si>
  <si>
    <t>ПЛАТЕЖИ ПРИ ПОЛЬЗОВАНИИ ПРИРОДНЫМИ РЕСУРСАМИ</t>
  </si>
  <si>
    <t>000.1.12.00000.00.0000.000</t>
  </si>
  <si>
    <t>ДОХОДЫ ОТ ОКАЗАНИЯ ПЛАТНЫХ УСЛУГ И КОМПЕНСАЦИИ ЗАТРАТ ГОСУДАРСТВА</t>
  </si>
  <si>
    <t>000.1.13.00000.00.0000.000</t>
  </si>
  <si>
    <t>ДОХОДЫ ОТ ПРОДАЖИ МАТЕРИАЛЬНЫХ И НЕМАТЕРИАЛЬНЫХ АКТИВОВ</t>
  </si>
  <si>
    <t>000.1.14.00000.00.0000.000</t>
  </si>
  <si>
    <t>ШТРАФЫ, САНКЦИИ, ВОЗМЕЩЕНИЕ УЩЕРБА</t>
  </si>
  <si>
    <t>000.1.16.00000.00.0000.000</t>
  </si>
  <si>
    <t>ПРОЧИЕ НЕНАЛОГОВЫЕ ДОХОДЫ</t>
  </si>
  <si>
    <t>000.1.17.00000.00.0000.000</t>
  </si>
  <si>
    <t>БЕЗВОЗМЕЗДНЫЕ ПОСТУПЛЕНИЯ</t>
  </si>
  <si>
    <t>000.2.00.00000.00.0000.000</t>
  </si>
  <si>
    <t>БЕЗВОЗМЕЗДНЫЕ ПОСТУПЛЕНИЯ ОТ ДРУГИХ БЮДЖЕТОВ БЮДЖЕТНОЙ СИСТЕМЫ РОССИЙСКОЙ ФЕДЕРАЦИИ</t>
  </si>
  <si>
    <t>000.2.02.00000.00.0000.000</t>
  </si>
  <si>
    <t>Субсидии бюджетам бюджетной системы Российской Федерации (межбюджетные субсидии)</t>
  </si>
  <si>
    <t>000.2.02.20000.00.0000.150</t>
  </si>
  <si>
    <t>Субвенции бюджетам бюджетной системы Российской Федерации</t>
  </si>
  <si>
    <t>000.2.02.30000.00.0000.150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</si>
  <si>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</si>
  <si>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902.2.02.30022.05.0000.150</t>
  </si>
  <si>
    <t>Субвенции бюджетам муниципальных районов на выполнение передаваемых полномочий субъектов Российской Федерации</t>
  </si>
  <si>
    <t>902.2.02.30024.05.0000.150</t>
  </si>
  <si>
    <t>913.2.02.30024.05.0000.150</t>
  </si>
  <si>
    <t>925.2.02.30024.05.0000.150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</si>
  <si>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</si>
  <si>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925.2.02.30027.05.0000.150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</si>
  <si>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</si>
  <si>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913.2.02.30029.05.0000.150</t>
  </si>
  <si>
    <t>Субвенции бюджетам муниципальных районов на государственную регистрацию актов гражданского состояния</t>
  </si>
  <si>
    <t>902.2.02.35930.05.0000.150</t>
  </si>
  <si>
    <t>Иные межбюджетные трансферты</t>
  </si>
  <si>
    <t>000.2.02.40000.00.0000.150</t>
  </si>
  <si>
    <t>ВОЗВРАТ ОСТАТКОВ СУБСИДИЙ, СУБВЕНЦИЙ И ИНЫХ МЕЖБЮДЖЕТНЫХ ТРАНСФЕРТОВ, ИМЕЮЩИХ ЦЕЛЕВОЕ НАЗНАЧЕНИЕ, ПРОШЛЫХ ЛЕТ</t>
  </si>
  <si>
    <t>000.2.19.00000.00.0000.000</t>
  </si>
  <si>
    <t>ИТОГО:</t>
  </si>
  <si>
    <t>УТВЕРЖДЕН</t>
  </si>
  <si>
    <t>Ленинского муниципального района</t>
  </si>
  <si>
    <t xml:space="preserve">ОТЧЕТ </t>
  </si>
  <si>
    <t>Процент исполнения к плану (%)</t>
  </si>
  <si>
    <t>РАСХОДЫ</t>
  </si>
  <si>
    <t>01 00</t>
  </si>
  <si>
    <t>ОБЩЕГОСУДАРСТВЕННЫЕ ВОПРОСЫ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</si>
  <si>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</si>
  <si>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</si>
  <si>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</si>
  <si>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</si>
  <si>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</si>
  <si>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</si>
  <si>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01 11</t>
  </si>
  <si>
    <t>Резервные фонды</t>
  </si>
  <si>
    <t>01 13</t>
  </si>
  <si>
    <t>Другие общегосударственные вопросы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</si>
  <si>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</si>
  <si>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</si>
  <si>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</si>
  <si>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</si>
  <si>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04 00</t>
  </si>
  <si>
    <t>НАЦИОНАЛЬНАЯ ЭКОНОМИКА</t>
  </si>
  <si>
    <t>04 05</t>
  </si>
  <si>
    <t>Сельское хозяйство и рыболовство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</si>
  <si>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</si>
  <si>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</si>
  <si>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</si>
  <si>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</si>
  <si>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</si>
  <si>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</si>
  <si>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</si>
  <si>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</si>
  <si>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05 01</t>
  </si>
  <si>
    <t>Жилищное хозяйство</t>
  </si>
  <si>
    <t>05 02</t>
  </si>
  <si>
    <t>Коммунальное хозяйство</t>
  </si>
  <si>
    <t>06 00</t>
  </si>
  <si>
    <t>ОХРАНА ОКРУЖАЮЩЕЙ СРЕДЫ</t>
  </si>
  <si>
    <t>06 03</t>
  </si>
  <si>
    <t>Охрана объектов растительного и животного мира и среды их обитания</t>
  </si>
  <si>
    <t>07 00</t>
  </si>
  <si>
    <t>ОБРАЗОВАНИЕ</t>
  </si>
  <si>
    <t>07 01</t>
  </si>
  <si>
    <t>Дошкольное образование</t>
  </si>
  <si>
    <t>07 02</t>
  </si>
  <si>
    <t>Общее образование</t>
  </si>
  <si>
    <t>07 03</t>
  </si>
  <si>
    <t>Дополнительное образование детей</t>
  </si>
  <si>
    <t>07 07</t>
  </si>
  <si>
    <t>Молодежная политика и оздоровление детей</t>
  </si>
  <si>
    <t>07 09</t>
  </si>
  <si>
    <t>Другие вопросы в области образования</t>
  </si>
  <si>
    <t>08 00</t>
  </si>
  <si>
    <t>КУЛЬТУРА, КИНЕМАТОГРАФИЯ</t>
  </si>
  <si>
    <t>08 01</t>
  </si>
  <si>
    <t>Культура</t>
  </si>
  <si>
    <t>08 04</t>
  </si>
  <si>
    <t>Другие вопросы в области культуры, кинематографии</t>
  </si>
  <si>
    <t>10 00</t>
  </si>
  <si>
    <t>СОЦИАЛЬНАЯ ПОЛИТИКА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</si>
  <si>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</si>
  <si>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</si>
  <si>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</si>
  <si>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</si>
  <si>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</si>
  <si>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</si>
  <si>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11 00</t>
  </si>
  <si>
    <t>ФИЗИЧЕСКАЯ КУЛЬТУРА И СПОРТ</t>
  </si>
  <si>
    <t>11 01</t>
  </si>
  <si>
    <t>Физическая культура</t>
  </si>
  <si>
    <t>12 00</t>
  </si>
  <si>
    <t>СРЕДСТВА МАССОВОЙ ИНФОРМАЦИИ</t>
  </si>
  <si>
    <t>12 02</t>
  </si>
  <si>
    <t>Периодическая печать и издательства</t>
  </si>
  <si>
    <t>14 00</t>
  </si>
  <si>
    <t>МЕЖБЮДЖЕТНЫЕ ТРАНСФЕРТЫ ОБЩЕГО ХАРАКТЕРА БЮДЖЕТАМ БЮДЖЕТНОЙ СИСТЕМЫ РОССИЙСКОЙ ФЕДЕРАЦИИ</t>
  </si>
  <si>
    <t>14 03</t>
  </si>
  <si>
    <t>Прочие межбюджетные трансферты общего характера</t>
  </si>
  <si>
    <t>ИТОГО РАСХОДОВ</t>
  </si>
  <si>
    <t>Результат исполнения бюджета (дефицит"-", профицит "+")</t>
  </si>
  <si>
    <t>05 03</t>
  </si>
  <si>
    <t>об исполнении бюджета Ленинского муниципального района за первый квартал 2020 года</t>
  </si>
  <si>
    <t>Утверждено на 2020 год (тыс.рублей)</t>
  </si>
  <si>
    <t>Фактически исполнено за 1 квартал 2020 года</t>
  </si>
  <si>
    <t>Субвенции бюджетам на проведение Всеросийской переписи населения 2020 года</t>
  </si>
  <si>
    <t>902.2.02.35469.05.0000.150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</si>
  <si>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</si>
  <si>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</si>
  <si>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Благоустройство</t>
  </si>
  <si>
    <t>Другие вопросы в области социальной политики</t>
  </si>
  <si>
    <t>10 06</t>
  </si>
  <si>
    <t>Массовый спорт</t>
  </si>
  <si>
    <t>11 02</t>
  </si>
  <si>
    <t xml:space="preserve"> от 21.04.2020 №186</t>
  </si>
  <si>
    <t xml:space="preserve">постановлением администрации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</si>
</sst>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horizontal="right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164" fontId="4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/>
    </xf>
    <xf numFmtId="49" fontId="4" fillId="0" borderId="13" xfId="0" applyNumberFormat="1" applyFont="1" applyBorder="1" applyAlignment="1" applyProtection="1">
      <alignment horizontal="left" vertical="top" wrapText="1"/>
      <protection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 horizontal="left" wrapText="1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right"/>
      <protection/>
    </xf>
    <xf numFmtId="49" fontId="22" fillId="0" borderId="0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7"/>
  <sheetViews>
    <sheetView showGridLines="0" tabSelected="1" zoomScalePageLayoutView="0" workbookViewId="0" topLeftCell="A4">
      <selection activeCell="A4" sqref="A4:E4"/>
    </sheetView>
  </sheetViews>
  <sheetFormatPr defaultColWidth="9.140625" defaultRowHeight="12.75" customHeight="1"/>
  <cols>
    <col min="1" max="1" width="48.28125" style="0" customWidth="1"/>
    <col min="2" max="2" width="24.421875" style="0" customWidth="1"/>
    <col min="3" max="3" width="14.8515625" style="0" customWidth="1"/>
    <col min="4" max="4" width="16.7109375" style="0" customWidth="1"/>
    <col min="5" max="5" width="14.421875" style="0" customWidth="1"/>
  </cols>
  <sheetData>
    <row r="1" spans="1:5" ht="14.25" customHeight="1">
      <c r="A1" s="29"/>
      <c r="B1" s="30"/>
      <c r="C1" s="30"/>
      <c r="D1" s="30"/>
      <c r="E1" s="31" t="s">
        <v>63</v>
      </c>
    </row>
    <row r="2" spans="1:5" ht="11.25" customHeight="1">
      <c r="A2" s="32" t="s">
        <v>158</v>
      </c>
      <c r="B2" s="32"/>
      <c r="C2" s="32"/>
      <c r="D2" s="32"/>
      <c r="E2" s="32"/>
    </row>
    <row r="3" spans="1:5" ht="12" customHeight="1">
      <c r="A3" s="32" t="s">
        <v>64</v>
      </c>
      <c r="B3" s="32"/>
      <c r="C3" s="32"/>
      <c r="D3" s="32"/>
      <c r="E3" s="32"/>
    </row>
    <row r="4" spans="1:5" ht="12" customHeight="1">
      <c r="A4" s="32" t="s">
        <v>157</v>
      </c>
      <c r="B4" s="32"/>
      <c r="C4" s="32"/>
      <c r="D4" s="32"/>
      <c r="E4" s="32"/>
    </row>
    <row r="5" spans="1:5" ht="12.75">
      <c r="A5" s="27"/>
      <c r="B5" s="28"/>
      <c r="C5" s="28"/>
      <c r="D5" s="28"/>
      <c r="E5" s="28"/>
    </row>
    <row r="6" spans="1:5" ht="15.75">
      <c r="A6" s="33" t="s">
        <v>65</v>
      </c>
      <c r="B6" s="33"/>
      <c r="C6" s="33"/>
      <c r="D6" s="33"/>
      <c r="E6" s="33"/>
    </row>
    <row r="7" spans="1:5" ht="15.75">
      <c r="A7" s="33" t="s">
        <v>145</v>
      </c>
      <c r="B7" s="33"/>
      <c r="C7" s="33"/>
      <c r="D7" s="33"/>
      <c r="E7" s="33"/>
    </row>
    <row r="8" spans="1:5" ht="12.75" customHeight="1">
      <c r="A8" s="29"/>
      <c r="B8" s="30"/>
      <c r="C8" s="30"/>
      <c r="D8" s="30"/>
      <c r="E8" s="29"/>
    </row>
    <row r="9" spans="1:5" ht="48.75" customHeight="1">
      <c r="A9" s="5" t="s">
        <v>0</v>
      </c>
      <c r="B9" s="5" t="s">
        <v>1</v>
      </c>
      <c r="C9" s="5" t="s">
        <v>146</v>
      </c>
      <c r="D9" s="5" t="s">
        <v>147</v>
      </c>
      <c r="E9" s="6" t="s">
        <v>66</v>
      </c>
    </row>
    <row r="10" spans="1:5" ht="12.75">
      <c r="A10" s="5"/>
      <c r="B10" s="5"/>
      <c r="C10" s="5"/>
      <c r="D10" s="5"/>
      <c r="E10" s="7"/>
    </row>
    <row r="11" spans="1:5" ht="25.5">
      <c r="A11" s="8" t="s">
        <v>2</v>
      </c>
      <c r="B11" s="9" t="s">
        <v>3</v>
      </c>
      <c r="C11" s="10">
        <v>180030.9</v>
      </c>
      <c r="D11" s="10">
        <v>37528.9</v>
      </c>
      <c r="E11" s="10">
        <f>D11/C11*100</f>
        <v>20.845810358110747</v>
      </c>
    </row>
    <row r="12" spans="1:5" ht="25.5">
      <c r="A12" s="8" t="s">
        <v>4</v>
      </c>
      <c r="B12" s="9" t="s">
        <v>5</v>
      </c>
      <c r="C12" s="10">
        <v>145946</v>
      </c>
      <c r="D12" s="10">
        <v>28993.84</v>
      </c>
      <c r="E12" s="10">
        <f aca="true" t="shared" si="0" ref="E12:E43">D12/C12*100</f>
        <v>19.86614227179916</v>
      </c>
    </row>
    <row r="13" spans="1:5" ht="12.75">
      <c r="A13" s="11" t="s">
        <v>6</v>
      </c>
      <c r="B13" s="12" t="s">
        <v>7</v>
      </c>
      <c r="C13" s="13">
        <v>145946</v>
      </c>
      <c r="D13" s="13">
        <v>28993.84</v>
      </c>
      <c r="E13" s="13">
        <f t="shared" si="0"/>
        <v>19.86614227179916</v>
      </c>
    </row>
    <row r="14" spans="1:5" ht="25.5">
      <c r="A14" s="8" t="s">
        <v>8</v>
      </c>
      <c r="B14" s="9" t="s">
        <v>9</v>
      </c>
      <c r="C14" s="10">
        <v>6026</v>
      </c>
      <c r="D14" s="10">
        <v>2298.58</v>
      </c>
      <c r="E14" s="10">
        <f t="shared" si="0"/>
        <v>38.14437437769665</v>
      </c>
    </row>
    <row r="15" spans="1:5" ht="25.5">
      <c r="A15" s="11" t="s">
        <v>10</v>
      </c>
      <c r="B15" s="12" t="s">
        <v>11</v>
      </c>
      <c r="C15" s="13">
        <v>628</v>
      </c>
      <c r="D15" s="13">
        <v>132.2</v>
      </c>
      <c r="E15" s="13">
        <f t="shared" si="0"/>
        <v>21.050955414012737</v>
      </c>
    </row>
    <row r="16" spans="1:5" ht="25.5">
      <c r="A16" s="11" t="s">
        <v>12</v>
      </c>
      <c r="B16" s="12" t="s">
        <v>13</v>
      </c>
      <c r="C16" s="13">
        <v>4000</v>
      </c>
      <c r="D16" s="13">
        <v>1103.8</v>
      </c>
      <c r="E16" s="13">
        <f t="shared" si="0"/>
        <v>27.595</v>
      </c>
    </row>
    <row r="17" spans="1:5" ht="12.75">
      <c r="A17" s="11" t="s">
        <v>14</v>
      </c>
      <c r="B17" s="12" t="s">
        <v>15</v>
      </c>
      <c r="C17" s="13">
        <v>1300</v>
      </c>
      <c r="D17" s="13">
        <v>1020.26</v>
      </c>
      <c r="E17" s="13">
        <f t="shared" si="0"/>
        <v>78.48153846153846</v>
      </c>
    </row>
    <row r="18" spans="1:5" ht="25.5">
      <c r="A18" s="11" t="s">
        <v>16</v>
      </c>
      <c r="B18" s="12" t="s">
        <v>17</v>
      </c>
      <c r="C18" s="13">
        <v>98</v>
      </c>
      <c r="D18" s="13">
        <v>42.32</v>
      </c>
      <c r="E18" s="13">
        <f t="shared" si="0"/>
        <v>43.183673469387756</v>
      </c>
    </row>
    <row r="19" spans="1:5" ht="25.5">
      <c r="A19" s="8" t="s">
        <v>18</v>
      </c>
      <c r="B19" s="9" t="s">
        <v>19</v>
      </c>
      <c r="C19" s="10">
        <v>3236</v>
      </c>
      <c r="D19" s="10">
        <v>938.53</v>
      </c>
      <c r="E19" s="10">
        <f t="shared" si="0"/>
        <v>29.002781211372064</v>
      </c>
    </row>
    <row r="20" spans="1:5" ht="38.25">
      <c r="A20" s="8" t="s">
        <v>20</v>
      </c>
      <c r="B20" s="9" t="s">
        <v>21</v>
      </c>
      <c r="C20" s="10">
        <v>3938.3</v>
      </c>
      <c r="D20" s="10">
        <v>889.65</v>
      </c>
      <c r="E20" s="10">
        <f t="shared" si="0"/>
        <v>22.58969606175253</v>
      </c>
    </row>
    <row r="21" spans="1:5" ht="89.25">
      <c r="A21" s="14" t="s">
        <v>22</v>
      </c>
      <c r="B21" s="12" t="s">
        <v>23</v>
      </c>
      <c r="C21" s="13">
        <v>1434</v>
      </c>
      <c r="D21" s="13">
        <v>275.64</v>
      </c>
      <c r="E21" s="13">
        <f t="shared" si="0"/>
        <v>19.22175732217573</v>
      </c>
    </row>
    <row r="22" spans="1:5" ht="76.5">
      <c r="A22" s="14" t="s">
        <v>24</v>
      </c>
      <c r="B22" s="12" t="s">
        <v>25</v>
      </c>
      <c r="C22" s="13">
        <v>1699</v>
      </c>
      <c r="D22" s="13">
        <v>465.61</v>
      </c>
      <c r="E22" s="13">
        <f t="shared" si="0"/>
        <v>27.40494408475574</v>
      </c>
    </row>
    <row r="23" spans="1:5" ht="63.75">
      <c r="A23" s="11" t="s">
        <v>26</v>
      </c>
      <c r="B23" s="12" t="s">
        <v>27</v>
      </c>
      <c r="C23" s="13">
        <v>805.3</v>
      </c>
      <c r="D23" s="13">
        <v>137.12</v>
      </c>
      <c r="E23" s="13">
        <f t="shared" si="0"/>
        <v>17.027194834223273</v>
      </c>
    </row>
    <row r="24" spans="1:5" ht="25.5">
      <c r="A24" s="8" t="s">
        <v>28</v>
      </c>
      <c r="B24" s="9" t="s">
        <v>29</v>
      </c>
      <c r="C24" s="10">
        <v>480</v>
      </c>
      <c r="D24" s="10">
        <v>249.65</v>
      </c>
      <c r="E24" s="10">
        <f t="shared" si="0"/>
        <v>52.01041666666667</v>
      </c>
    </row>
    <row r="25" spans="1:5" ht="25.5">
      <c r="A25" s="8" t="s">
        <v>30</v>
      </c>
      <c r="B25" s="9" t="s">
        <v>31</v>
      </c>
      <c r="C25" s="10">
        <v>18239.59</v>
      </c>
      <c r="D25" s="10">
        <v>3788.41</v>
      </c>
      <c r="E25" s="10">
        <f t="shared" si="0"/>
        <v>20.770258541995734</v>
      </c>
    </row>
    <row r="26" spans="1:5" ht="25.5">
      <c r="A26" s="8" t="s">
        <v>32</v>
      </c>
      <c r="B26" s="9" t="s">
        <v>33</v>
      </c>
      <c r="C26" s="10">
        <v>518</v>
      </c>
      <c r="D26" s="10">
        <v>185.49</v>
      </c>
      <c r="E26" s="10">
        <f t="shared" si="0"/>
        <v>35.80888030888031</v>
      </c>
    </row>
    <row r="27" spans="1:5" ht="25.5">
      <c r="A27" s="8" t="s">
        <v>34</v>
      </c>
      <c r="B27" s="9" t="s">
        <v>35</v>
      </c>
      <c r="C27" s="10">
        <v>1647</v>
      </c>
      <c r="D27" s="10">
        <v>188.59</v>
      </c>
      <c r="E27" s="10">
        <f t="shared" si="0"/>
        <v>11.450516089860352</v>
      </c>
    </row>
    <row r="28" spans="1:5" ht="25.5">
      <c r="A28" s="8" t="s">
        <v>36</v>
      </c>
      <c r="B28" s="9" t="s">
        <v>37</v>
      </c>
      <c r="C28" s="10"/>
      <c r="D28" s="10">
        <v>-3.84</v>
      </c>
      <c r="E28" s="10"/>
    </row>
    <row r="29" spans="1:5" ht="25.5">
      <c r="A29" s="8" t="s">
        <v>38</v>
      </c>
      <c r="B29" s="9" t="s">
        <v>39</v>
      </c>
      <c r="C29" s="10">
        <v>371659.06</v>
      </c>
      <c r="D29" s="10">
        <v>77383.1</v>
      </c>
      <c r="E29" s="10">
        <f t="shared" si="0"/>
        <v>20.820991152482602</v>
      </c>
    </row>
    <row r="30" spans="1:5" ht="38.25">
      <c r="A30" s="8" t="s">
        <v>40</v>
      </c>
      <c r="B30" s="9" t="s">
        <v>41</v>
      </c>
      <c r="C30" s="10">
        <v>371659.06</v>
      </c>
      <c r="D30" s="10">
        <v>79102.78</v>
      </c>
      <c r="E30" s="10">
        <f t="shared" si="0"/>
        <v>21.28369479274903</v>
      </c>
    </row>
    <row r="31" spans="1:5" ht="25.5">
      <c r="A31" s="8" t="s">
        <v>42</v>
      </c>
      <c r="B31" s="9" t="s">
        <v>43</v>
      </c>
      <c r="C31" s="10">
        <v>65762.5</v>
      </c>
      <c r="D31" s="10">
        <v>4928.33</v>
      </c>
      <c r="E31" s="10">
        <f t="shared" si="0"/>
        <v>7.494134195019958</v>
      </c>
    </row>
    <row r="32" spans="1:5" ht="25.5">
      <c r="A32" s="8" t="s">
        <v>44</v>
      </c>
      <c r="B32" s="9" t="s">
        <v>45</v>
      </c>
      <c r="C32" s="10">
        <v>293590.37</v>
      </c>
      <c r="D32" s="10">
        <v>70622.99</v>
      </c>
      <c r="E32" s="10">
        <f t="shared" si="0"/>
        <v>24.054940902864082</v>
      </c>
    </row>
    <row r="33" spans="1:5" ht="38.25">
      <c r="A33" s="11" t="s">
        <v>46</v>
      </c>
      <c r="B33" s="12" t="s">
        <v>47</v>
      </c>
      <c r="C33" s="13">
        <v>34298</v>
      </c>
      <c r="D33" s="13">
        <v>15878.66</v>
      </c>
      <c r="E33" s="13">
        <f t="shared" si="0"/>
        <v>46.29616887282057</v>
      </c>
    </row>
    <row r="34" spans="1:5" ht="38.25">
      <c r="A34" s="11" t="s">
        <v>48</v>
      </c>
      <c r="B34" s="12" t="s">
        <v>49</v>
      </c>
      <c r="C34" s="13">
        <v>9308.27</v>
      </c>
      <c r="D34" s="13">
        <v>2331.92</v>
      </c>
      <c r="E34" s="13">
        <f t="shared" si="0"/>
        <v>25.052131061948142</v>
      </c>
    </row>
    <row r="35" spans="1:5" ht="38.25">
      <c r="A35" s="11" t="s">
        <v>48</v>
      </c>
      <c r="B35" s="12" t="s">
        <v>50</v>
      </c>
      <c r="C35" s="13">
        <v>228609.8</v>
      </c>
      <c r="D35" s="13">
        <v>47987</v>
      </c>
      <c r="E35" s="13">
        <f t="shared" si="0"/>
        <v>20.990788671351797</v>
      </c>
    </row>
    <row r="36" spans="1:5" ht="38.25">
      <c r="A36" s="11" t="s">
        <v>48</v>
      </c>
      <c r="B36" s="12" t="s">
        <v>51</v>
      </c>
      <c r="C36" s="13">
        <v>2252.7</v>
      </c>
      <c r="D36" s="13">
        <v>493.24</v>
      </c>
      <c r="E36" s="13">
        <f t="shared" si="0"/>
        <v>21.895503173969015</v>
      </c>
    </row>
    <row r="37" spans="1:5" ht="51">
      <c r="A37" s="11" t="s">
        <v>52</v>
      </c>
      <c r="B37" s="12" t="s">
        <v>53</v>
      </c>
      <c r="C37" s="13">
        <v>13913.1</v>
      </c>
      <c r="D37" s="13">
        <v>3465.85</v>
      </c>
      <c r="E37" s="13">
        <f t="shared" si="0"/>
        <v>24.91069567529882</v>
      </c>
    </row>
    <row r="38" spans="1:5" ht="76.5">
      <c r="A38" s="11" t="s">
        <v>54</v>
      </c>
      <c r="B38" s="12" t="s">
        <v>55</v>
      </c>
      <c r="C38" s="13">
        <v>2365.3</v>
      </c>
      <c r="D38" s="13">
        <v>100</v>
      </c>
      <c r="E38" s="13">
        <f t="shared" si="0"/>
        <v>4.227793514564748</v>
      </c>
    </row>
    <row r="39" spans="1:5" ht="25.5">
      <c r="A39" s="11" t="s">
        <v>148</v>
      </c>
      <c r="B39" s="12" t="s">
        <v>149</v>
      </c>
      <c r="C39" s="13">
        <v>481.3</v>
      </c>
      <c r="D39" s="13"/>
      <c r="E39" s="13">
        <f t="shared" si="0"/>
        <v>0</v>
      </c>
    </row>
    <row r="40" spans="1:5" ht="38.25">
      <c r="A40" s="11" t="s">
        <v>56</v>
      </c>
      <c r="B40" s="12" t="s">
        <v>57</v>
      </c>
      <c r="C40" s="13">
        <v>2361.9</v>
      </c>
      <c r="D40" s="13">
        <v>366.32</v>
      </c>
      <c r="E40" s="13">
        <f t="shared" si="0"/>
        <v>15.509547398281043</v>
      </c>
    </row>
    <row r="41" spans="1:5" ht="25.5">
      <c r="A41" s="8" t="s">
        <v>58</v>
      </c>
      <c r="B41" s="9" t="s">
        <v>59</v>
      </c>
      <c r="C41" s="10">
        <v>12306.19</v>
      </c>
      <c r="D41" s="10">
        <v>3551.46</v>
      </c>
      <c r="E41" s="10">
        <f t="shared" si="0"/>
        <v>28.85913511818036</v>
      </c>
    </row>
    <row r="42" spans="1:5" ht="51">
      <c r="A42" s="8" t="s">
        <v>60</v>
      </c>
      <c r="B42" s="9" t="s">
        <v>61</v>
      </c>
      <c r="C42" s="10"/>
      <c r="D42" s="10">
        <v>-1719.68</v>
      </c>
      <c r="E42" s="10"/>
    </row>
    <row r="43" spans="1:5" ht="12.75">
      <c r="A43" s="8" t="s">
        <v>62</v>
      </c>
      <c r="B43" s="15"/>
      <c r="C43" s="16">
        <f>C11+C29</f>
        <v>551689.96</v>
      </c>
      <c r="D43" s="16">
        <f>D11+D29</f>
        <v>114912</v>
      </c>
      <c r="E43" s="10">
        <f t="shared" si="0"/>
        <v>20.829090310071983</v>
      </c>
    </row>
    <row r="44" spans="1:5" ht="12.75" customHeight="1">
      <c r="A44" s="1" t="s">
        <v>67</v>
      </c>
      <c r="B44" s="1"/>
      <c r="C44" s="17"/>
      <c r="D44" s="17"/>
      <c r="E44" s="17"/>
    </row>
    <row r="45" spans="1:5" ht="12.75" customHeight="1">
      <c r="A45" s="18" t="s">
        <v>69</v>
      </c>
      <c r="B45" s="9" t="s">
        <v>68</v>
      </c>
      <c r="C45" s="10">
        <f>C46+C47+C48+C49+C50+C51</f>
        <v>69061.36</v>
      </c>
      <c r="D45" s="10">
        <f>D46+D47+D48+D49+D50+D51</f>
        <v>13137.63</v>
      </c>
      <c r="E45" s="19">
        <f>D45*100/C45</f>
        <v>19.02312668038973</v>
      </c>
    </row>
    <row r="46" spans="1:5" ht="30" customHeight="1">
      <c r="A46" s="20" t="s">
        <v>150</v>
      </c>
      <c r="B46" s="12" t="s">
        <v>151</v>
      </c>
      <c r="C46" s="13">
        <v>1562.4</v>
      </c>
      <c r="D46" s="13">
        <v>269.87</v>
      </c>
      <c r="E46" s="21">
        <f aca="true" t="shared" si="1" ref="E46:E86">D46*100/C46</f>
        <v>17.27278545826933</v>
      </c>
    </row>
    <row r="47" spans="1:5" ht="41.25" customHeight="1">
      <c r="A47" s="22" t="s">
        <v>71</v>
      </c>
      <c r="B47" s="12" t="s">
        <v>70</v>
      </c>
      <c r="C47" s="13">
        <v>490.5</v>
      </c>
      <c r="D47" s="13">
        <v>105.45</v>
      </c>
      <c r="E47" s="21">
        <f t="shared" si="1"/>
        <v>21.498470948012233</v>
      </c>
    </row>
    <row r="48" spans="1:5" ht="46.5" customHeight="1">
      <c r="A48" s="22" t="s">
        <v>73</v>
      </c>
      <c r="B48" s="12" t="s">
        <v>72</v>
      </c>
      <c r="C48" s="13">
        <v>36665.99</v>
      </c>
      <c r="D48" s="13">
        <v>7606.85</v>
      </c>
      <c r="E48" s="21">
        <f t="shared" si="1"/>
        <v>20.74633740968129</v>
      </c>
    </row>
    <row r="49" spans="1:5" ht="42" customHeight="1">
      <c r="A49" s="22" t="s">
        <v>75</v>
      </c>
      <c r="B49" s="12" t="s">
        <v>74</v>
      </c>
      <c r="C49" s="13">
        <v>8037.99</v>
      </c>
      <c r="D49" s="13">
        <v>1771.55</v>
      </c>
      <c r="E49" s="21">
        <f t="shared" si="1"/>
        <v>22.039713908576648</v>
      </c>
    </row>
    <row r="50" spans="1:5" ht="21.75" customHeight="1">
      <c r="A50" s="22" t="s">
        <v>77</v>
      </c>
      <c r="B50" s="12" t="s">
        <v>76</v>
      </c>
      <c r="C50" s="13">
        <v>1000</v>
      </c>
      <c r="D50" s="13">
        <v>0</v>
      </c>
      <c r="E50" s="21">
        <f t="shared" si="1"/>
        <v>0</v>
      </c>
    </row>
    <row r="51" spans="1:5" ht="12.75" customHeight="1">
      <c r="A51" s="22" t="s">
        <v>79</v>
      </c>
      <c r="B51" s="12" t="s">
        <v>78</v>
      </c>
      <c r="C51" s="13">
        <v>21304.48</v>
      </c>
      <c r="D51" s="13">
        <v>3383.91</v>
      </c>
      <c r="E51" s="21">
        <f t="shared" si="1"/>
        <v>15.883560640766637</v>
      </c>
    </row>
    <row r="52" spans="1:5" ht="29.25" customHeight="1">
      <c r="A52" s="18" t="s">
        <v>81</v>
      </c>
      <c r="B52" s="9" t="s">
        <v>80</v>
      </c>
      <c r="C52" s="10">
        <f>C53</f>
        <v>1902.6</v>
      </c>
      <c r="D52" s="10">
        <f>D53</f>
        <v>339.74</v>
      </c>
      <c r="E52" s="19">
        <f t="shared" si="1"/>
        <v>17.85661726059077</v>
      </c>
    </row>
    <row r="53" spans="1:5" ht="28.5" customHeight="1">
      <c r="A53" s="22" t="s">
        <v>83</v>
      </c>
      <c r="B53" s="12" t="s">
        <v>82</v>
      </c>
      <c r="C53" s="13">
        <v>1902.6</v>
      </c>
      <c r="D53" s="13">
        <v>339.74</v>
      </c>
      <c r="E53" s="21">
        <f t="shared" si="1"/>
        <v>17.85661726059077</v>
      </c>
    </row>
    <row r="54" spans="1:5" ht="32.25" customHeight="1">
      <c r="A54" s="18" t="s">
        <v>85</v>
      </c>
      <c r="B54" s="9" t="s">
        <v>84</v>
      </c>
      <c r="C54" s="10">
        <f>C55+C56+C57+C58</f>
        <v>23895.8</v>
      </c>
      <c r="D54" s="10">
        <f>D55+D56+D57+D58</f>
        <v>898.31</v>
      </c>
      <c r="E54" s="19">
        <f t="shared" si="1"/>
        <v>3.7592798734505646</v>
      </c>
    </row>
    <row r="55" spans="1:5" ht="12.75" customHeight="1">
      <c r="A55" s="22" t="s">
        <v>87</v>
      </c>
      <c r="B55" s="12" t="s">
        <v>86</v>
      </c>
      <c r="C55" s="13">
        <v>6808.4</v>
      </c>
      <c r="D55" s="13">
        <v>0</v>
      </c>
      <c r="E55" s="21">
        <f t="shared" si="1"/>
        <v>0</v>
      </c>
    </row>
    <row r="56" spans="1:5" ht="12.75" customHeight="1">
      <c r="A56" s="22" t="s">
        <v>89</v>
      </c>
      <c r="B56" s="12" t="s">
        <v>88</v>
      </c>
      <c r="C56" s="13">
        <v>4787.2</v>
      </c>
      <c r="D56" s="13">
        <v>425.16</v>
      </c>
      <c r="E56" s="21">
        <f t="shared" si="1"/>
        <v>8.881183155080214</v>
      </c>
    </row>
    <row r="57" spans="1:5" ht="12.75" customHeight="1">
      <c r="A57" s="22" t="s">
        <v>91</v>
      </c>
      <c r="B57" s="12" t="s">
        <v>90</v>
      </c>
      <c r="C57" s="13">
        <v>12026.2</v>
      </c>
      <c r="D57" s="13">
        <v>470.15</v>
      </c>
      <c r="E57" s="21">
        <f t="shared" si="1"/>
        <v>3.909381184414029</v>
      </c>
    </row>
    <row r="58" spans="1:5" ht="12.75" customHeight="1">
      <c r="A58" s="22" t="s">
        <v>93</v>
      </c>
      <c r="B58" s="12" t="s">
        <v>92</v>
      </c>
      <c r="C58" s="13">
        <v>274</v>
      </c>
      <c r="D58" s="13">
        <v>3</v>
      </c>
      <c r="E58" s="21">
        <f t="shared" si="1"/>
        <v>1.094890510948905</v>
      </c>
    </row>
    <row r="59" spans="1:5" ht="12.75" customHeight="1">
      <c r="A59" s="18" t="s">
        <v>95</v>
      </c>
      <c r="B59" s="9" t="s">
        <v>94</v>
      </c>
      <c r="C59" s="10">
        <f>C60+C61+C62</f>
        <v>12960.08</v>
      </c>
      <c r="D59" s="10">
        <f>D60+D61+D62</f>
        <v>2048.64</v>
      </c>
      <c r="E59" s="19">
        <f t="shared" si="1"/>
        <v>15.807309831420794</v>
      </c>
    </row>
    <row r="60" spans="1:5" ht="12.75" customHeight="1">
      <c r="A60" s="22" t="s">
        <v>97</v>
      </c>
      <c r="B60" s="12" t="s">
        <v>96</v>
      </c>
      <c r="C60" s="13">
        <v>25.7</v>
      </c>
      <c r="D60" s="13">
        <v>4.29</v>
      </c>
      <c r="E60" s="21">
        <f t="shared" si="1"/>
        <v>16.69260700389105</v>
      </c>
    </row>
    <row r="61" spans="1:5" ht="12.75" customHeight="1">
      <c r="A61" s="22" t="s">
        <v>99</v>
      </c>
      <c r="B61" s="12" t="s">
        <v>98</v>
      </c>
      <c r="C61" s="13">
        <v>12823.13</v>
      </c>
      <c r="D61" s="13">
        <v>2044.35</v>
      </c>
      <c r="E61" s="21">
        <f t="shared" si="1"/>
        <v>15.942675462231142</v>
      </c>
    </row>
    <row r="62" spans="1:5" ht="12.75" customHeight="1">
      <c r="A62" s="23" t="s">
        <v>152</v>
      </c>
      <c r="B62" s="12" t="s">
        <v>144</v>
      </c>
      <c r="C62" s="13">
        <v>111.25</v>
      </c>
      <c r="D62" s="13">
        <v>0</v>
      </c>
      <c r="E62" s="21">
        <f t="shared" si="1"/>
        <v>0</v>
      </c>
    </row>
    <row r="63" spans="1:5" ht="12.75" customHeight="1">
      <c r="A63" s="18" t="s">
        <v>101</v>
      </c>
      <c r="B63" s="9" t="s">
        <v>100</v>
      </c>
      <c r="C63" s="10">
        <v>40</v>
      </c>
      <c r="D63" s="10">
        <v>0</v>
      </c>
      <c r="E63" s="19">
        <f t="shared" si="1"/>
        <v>0</v>
      </c>
    </row>
    <row r="64" spans="1:5" ht="20.25" customHeight="1">
      <c r="A64" s="22" t="s">
        <v>103</v>
      </c>
      <c r="B64" s="12" t="s">
        <v>102</v>
      </c>
      <c r="C64" s="13">
        <v>40</v>
      </c>
      <c r="D64" s="13">
        <v>0</v>
      </c>
      <c r="E64" s="21">
        <f t="shared" si="1"/>
        <v>0</v>
      </c>
    </row>
    <row r="65" spans="1:5" ht="12.75" customHeight="1">
      <c r="A65" s="18" t="s">
        <v>105</v>
      </c>
      <c r="B65" s="9" t="s">
        <v>104</v>
      </c>
      <c r="C65" s="10">
        <f>C66+C67+C68+C69+C70</f>
        <v>331471.72</v>
      </c>
      <c r="D65" s="10">
        <f>D66+D67+D68+D69+D70</f>
        <v>63093.54</v>
      </c>
      <c r="E65" s="19">
        <f t="shared" si="1"/>
        <v>19.03436588798586</v>
      </c>
    </row>
    <row r="66" spans="1:5" ht="12.75" customHeight="1">
      <c r="A66" s="22" t="s">
        <v>107</v>
      </c>
      <c r="B66" s="12" t="s">
        <v>106</v>
      </c>
      <c r="C66" s="13">
        <v>75434.29</v>
      </c>
      <c r="D66" s="13">
        <v>15205.03</v>
      </c>
      <c r="E66" s="21">
        <f t="shared" si="1"/>
        <v>20.156655547497035</v>
      </c>
    </row>
    <row r="67" spans="1:5" ht="12.75" customHeight="1">
      <c r="A67" s="22" t="s">
        <v>109</v>
      </c>
      <c r="B67" s="12" t="s">
        <v>108</v>
      </c>
      <c r="C67" s="13">
        <v>231264.33</v>
      </c>
      <c r="D67" s="13">
        <v>42959.96</v>
      </c>
      <c r="E67" s="21">
        <f t="shared" si="1"/>
        <v>18.576128882478333</v>
      </c>
    </row>
    <row r="68" spans="1:5" ht="12.75" customHeight="1">
      <c r="A68" s="22" t="s">
        <v>111</v>
      </c>
      <c r="B68" s="12" t="s">
        <v>110</v>
      </c>
      <c r="C68" s="13">
        <v>17235.6</v>
      </c>
      <c r="D68" s="13">
        <v>4069.21</v>
      </c>
      <c r="E68" s="21">
        <f t="shared" si="1"/>
        <v>23.609331848035463</v>
      </c>
    </row>
    <row r="69" spans="1:5" ht="12.75" customHeight="1">
      <c r="A69" s="22" t="s">
        <v>113</v>
      </c>
      <c r="B69" s="12" t="s">
        <v>112</v>
      </c>
      <c r="C69" s="13">
        <v>4716.47</v>
      </c>
      <c r="D69" s="13">
        <v>293.94</v>
      </c>
      <c r="E69" s="21">
        <f t="shared" si="1"/>
        <v>6.232203321551923</v>
      </c>
    </row>
    <row r="70" spans="1:5" ht="12.75" customHeight="1">
      <c r="A70" s="22" t="s">
        <v>115</v>
      </c>
      <c r="B70" s="12" t="s">
        <v>114</v>
      </c>
      <c r="C70" s="13">
        <v>2821.03</v>
      </c>
      <c r="D70" s="13">
        <v>565.4</v>
      </c>
      <c r="E70" s="21">
        <f t="shared" si="1"/>
        <v>20.042324966412977</v>
      </c>
    </row>
    <row r="71" spans="1:5" ht="12.75" customHeight="1">
      <c r="A71" s="18" t="s">
        <v>117</v>
      </c>
      <c r="B71" s="9" t="s">
        <v>116</v>
      </c>
      <c r="C71" s="10">
        <f>C72+C73</f>
        <v>35249.64</v>
      </c>
      <c r="D71" s="10">
        <f>D72+D73</f>
        <v>3727.83</v>
      </c>
      <c r="E71" s="19">
        <f t="shared" si="1"/>
        <v>10.575512260550747</v>
      </c>
    </row>
    <row r="72" spans="1:5" ht="12.75" customHeight="1">
      <c r="A72" s="22" t="s">
        <v>119</v>
      </c>
      <c r="B72" s="12" t="s">
        <v>118</v>
      </c>
      <c r="C72" s="13">
        <v>35237.64</v>
      </c>
      <c r="D72" s="13">
        <v>3727.83</v>
      </c>
      <c r="E72" s="21">
        <f t="shared" si="1"/>
        <v>10.579113697739123</v>
      </c>
    </row>
    <row r="73" spans="1:5" ht="12.75" customHeight="1">
      <c r="A73" s="22" t="s">
        <v>121</v>
      </c>
      <c r="B73" s="12" t="s">
        <v>120</v>
      </c>
      <c r="C73" s="13">
        <v>12</v>
      </c>
      <c r="D73" s="13">
        <v>0</v>
      </c>
      <c r="E73" s="21">
        <f t="shared" si="1"/>
        <v>0</v>
      </c>
    </row>
    <row r="74" spans="1:5" ht="12.75" customHeight="1">
      <c r="A74" s="18" t="s">
        <v>123</v>
      </c>
      <c r="B74" s="9" t="s">
        <v>122</v>
      </c>
      <c r="C74" s="10">
        <f>C75+C76+C77+C78</f>
        <v>55394.91</v>
      </c>
      <c r="D74" s="10">
        <f>D75+D76+D77+D78</f>
        <v>14262.119999999999</v>
      </c>
      <c r="E74" s="19">
        <f t="shared" si="1"/>
        <v>25.746264413102214</v>
      </c>
    </row>
    <row r="75" spans="1:5" ht="12.75" customHeight="1">
      <c r="A75" s="22" t="s">
        <v>125</v>
      </c>
      <c r="B75" s="12" t="s">
        <v>124</v>
      </c>
      <c r="C75" s="13">
        <v>3100</v>
      </c>
      <c r="D75" s="13">
        <v>472.98</v>
      </c>
      <c r="E75" s="21">
        <f t="shared" si="1"/>
        <v>15.25741935483871</v>
      </c>
    </row>
    <row r="76" spans="1:5" ht="12.75" customHeight="1">
      <c r="A76" s="22" t="s">
        <v>127</v>
      </c>
      <c r="B76" s="12" t="s">
        <v>126</v>
      </c>
      <c r="C76" s="13">
        <v>34815.51</v>
      </c>
      <c r="D76" s="13">
        <v>10662.51</v>
      </c>
      <c r="E76" s="21">
        <f t="shared" si="1"/>
        <v>30.62574697311629</v>
      </c>
    </row>
    <row r="77" spans="1:5" ht="12.75" customHeight="1">
      <c r="A77" s="22" t="s">
        <v>129</v>
      </c>
      <c r="B77" s="12" t="s">
        <v>128</v>
      </c>
      <c r="C77" s="13">
        <v>17478.4</v>
      </c>
      <c r="D77" s="13">
        <v>3126.63</v>
      </c>
      <c r="E77" s="21">
        <f t="shared" si="1"/>
        <v>17.888536708165507</v>
      </c>
    </row>
    <row r="78" spans="1:5" ht="12.75" customHeight="1">
      <c r="A78" s="22" t="s">
        <v>153</v>
      </c>
      <c r="B78" s="12" t="s">
        <v>154</v>
      </c>
      <c r="C78" s="13">
        <v>1</v>
      </c>
      <c r="D78" s="13">
        <v>0</v>
      </c>
      <c r="E78" s="21">
        <f t="shared" si="1"/>
        <v>0</v>
      </c>
    </row>
    <row r="79" spans="1:5" ht="12.75" customHeight="1">
      <c r="A79" s="18" t="s">
        <v>131</v>
      </c>
      <c r="B79" s="9" t="s">
        <v>130</v>
      </c>
      <c r="C79" s="10">
        <f>C80+C81</f>
        <v>11735.369999999999</v>
      </c>
      <c r="D79" s="10">
        <f>D80+D81</f>
        <v>193.44</v>
      </c>
      <c r="E79" s="19">
        <f t="shared" si="1"/>
        <v>1.6483502437503037</v>
      </c>
    </row>
    <row r="80" spans="1:5" ht="12.75" customHeight="1">
      <c r="A80" s="22" t="s">
        <v>133</v>
      </c>
      <c r="B80" s="12" t="s">
        <v>132</v>
      </c>
      <c r="C80" s="13">
        <v>6335.37</v>
      </c>
      <c r="D80" s="13">
        <v>193.44</v>
      </c>
      <c r="E80" s="21">
        <f t="shared" si="1"/>
        <v>3.0533339015716527</v>
      </c>
    </row>
    <row r="81" spans="1:5" ht="12.75" customHeight="1">
      <c r="A81" s="22" t="s">
        <v>155</v>
      </c>
      <c r="B81" s="12" t="s">
        <v>156</v>
      </c>
      <c r="C81" s="13">
        <v>5400</v>
      </c>
      <c r="D81" s="13">
        <v>0</v>
      </c>
      <c r="E81" s="21">
        <f t="shared" si="1"/>
        <v>0</v>
      </c>
    </row>
    <row r="82" spans="1:5" ht="12.75" customHeight="1">
      <c r="A82" s="18" t="s">
        <v>135</v>
      </c>
      <c r="B82" s="9" t="s">
        <v>134</v>
      </c>
      <c r="C82" s="10">
        <f>C83</f>
        <v>1867.9</v>
      </c>
      <c r="D82" s="10">
        <f>D83</f>
        <v>212.5</v>
      </c>
      <c r="E82" s="19">
        <f t="shared" si="1"/>
        <v>11.376412013491086</v>
      </c>
    </row>
    <row r="83" spans="1:5" ht="12.75" customHeight="1">
      <c r="A83" s="22" t="s">
        <v>137</v>
      </c>
      <c r="B83" s="12" t="s">
        <v>136</v>
      </c>
      <c r="C83" s="13">
        <v>1867.9</v>
      </c>
      <c r="D83" s="13">
        <v>212.5</v>
      </c>
      <c r="E83" s="21">
        <f t="shared" si="1"/>
        <v>11.376412013491086</v>
      </c>
    </row>
    <row r="84" spans="1:5" ht="32.25" customHeight="1">
      <c r="A84" s="18" t="s">
        <v>139</v>
      </c>
      <c r="B84" s="9" t="s">
        <v>138</v>
      </c>
      <c r="C84" s="10">
        <v>29570</v>
      </c>
      <c r="D84" s="10">
        <v>3121.6</v>
      </c>
      <c r="E84" s="24">
        <f t="shared" si="1"/>
        <v>10.556645248562733</v>
      </c>
    </row>
    <row r="85" spans="1:5" ht="12.75" customHeight="1">
      <c r="A85" s="22" t="s">
        <v>141</v>
      </c>
      <c r="B85" s="12" t="s">
        <v>140</v>
      </c>
      <c r="C85" s="13">
        <v>29570</v>
      </c>
      <c r="D85" s="13">
        <v>3121.6</v>
      </c>
      <c r="E85" s="21">
        <f t="shared" si="1"/>
        <v>10.556645248562733</v>
      </c>
    </row>
    <row r="86" spans="1:5" ht="12.75" customHeight="1">
      <c r="A86" s="2" t="s">
        <v>142</v>
      </c>
      <c r="B86" s="2"/>
      <c r="C86" s="25">
        <f>C84+C82+C79+C74+C71+C65+C63+C59+C54+C52+C45</f>
        <v>573149.38</v>
      </c>
      <c r="D86" s="25">
        <f>D84+D82+D79+D74+D71+D65+D63+D59+D54+D52+D45</f>
        <v>101035.35</v>
      </c>
      <c r="E86" s="19">
        <f t="shared" si="1"/>
        <v>17.628100723061063</v>
      </c>
    </row>
    <row r="87" spans="1:5" ht="15" customHeight="1">
      <c r="A87" s="3" t="s">
        <v>143</v>
      </c>
      <c r="B87" s="3"/>
      <c r="C87" s="4">
        <f>C43-C86</f>
        <v>-21459.420000000042</v>
      </c>
      <c r="D87" s="4">
        <f>D43-D86</f>
        <v>13876.649999999994</v>
      </c>
      <c r="E87" s="26"/>
    </row>
  </sheetData>
  <sheetProtection/>
  <mergeCells count="11">
    <mergeCell ref="A2:E2"/>
    <mergeCell ref="A3:E3"/>
    <mergeCell ref="B5:E5"/>
    <mergeCell ref="A9:A10"/>
    <mergeCell ref="B9:B10"/>
    <mergeCell ref="C9:C10"/>
    <mergeCell ref="D9:D10"/>
    <mergeCell ref="A4:E4"/>
    <mergeCell ref="A6:E6"/>
    <mergeCell ref="A7:E7"/>
    <mergeCell ref="E9:E10"/>
  </mergeCells>
  <printOptions/>
  <pageMargins left="0.5905511811023623" right="0.5905511811023623" top="0.5905511811023623" bottom="0.5905511811023623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И. Кочергина</dc:creator>
  <cp:keywords/>
  <dc:description>POI HSSF rep:2.47.0.154</dc:description>
  <cp:lastModifiedBy>KostinaOA</cp:lastModifiedBy>
  <cp:lastPrinted>2020-04-23T12:43:01Z</cp:lastPrinted>
  <dcterms:created xsi:type="dcterms:W3CDTF">2020-04-23T12:43:58Z</dcterms:created>
  <dcterms:modified xsi:type="dcterms:W3CDTF">2020-04-23T12:43:58Z</dcterms:modified>
  <cp:category/>
  <cp:version/>
  <cp:contentType/>
  <cp:contentStatus/>
</cp:coreProperties>
</file>